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使い方" sheetId="1" state="visible" r:id="rId1"/>
    <sheet xmlns:r="http://schemas.openxmlformats.org/officeDocument/2006/relationships" name="入力" sheetId="2" state="visible" r:id="rId2"/>
    <sheet xmlns:r="http://schemas.openxmlformats.org/officeDocument/2006/relationships" name="定款" sheetId="3" state="visible" r:id="rId3"/>
    <sheet xmlns:r="http://schemas.openxmlformats.org/officeDocument/2006/relationships" name="発起人決定書" sheetId="4" state="visible" r:id="rId4"/>
    <sheet xmlns:r="http://schemas.openxmlformats.org/officeDocument/2006/relationships" name="就任承諾書" sheetId="5" state="visible" r:id="rId5"/>
    <sheet xmlns:r="http://schemas.openxmlformats.org/officeDocument/2006/relationships" name="払込証明書" sheetId="6" state="visible" r:id="rId6"/>
    <sheet xmlns:r="http://schemas.openxmlformats.org/officeDocument/2006/relationships" name="登記申請書" sheetId="7" state="visible" r:id="rId7"/>
    <sheet xmlns:r="http://schemas.openxmlformats.org/officeDocument/2006/relationships" name="登記すべき事項" sheetId="8" state="visible" r:id="rId8"/>
  </sheets>
  <definedNames>
    <definedName name="_xlnm.Print_Area" localSheetId="2">'定款'!$A$1:$B$300</definedName>
    <definedName name="_xlnm.Print_Area" localSheetId="3">'発起人決定書'!$A$1:$B$300</definedName>
    <definedName name="_xlnm.Print_Area" localSheetId="4">'就任承諾書'!$A$1:$B$300</definedName>
    <definedName name="_xlnm.Print_Area" localSheetId="5">'払込証明書'!$A$1:$B$300</definedName>
    <definedName name="_xlnm.Print_Area" localSheetId="6">'登記申請書'!$A$1:$B$300</definedName>
    <definedName name="_xlnm.Print_Area" localSheetId="7">'登記すべき事項'!$A$1:$B$300</definedName>
  </definedNames>
  <calcPr calcId="124519" fullCalcOnLoad="1"/>
</workbook>
</file>

<file path=xl/styles.xml><?xml version="1.0" encoding="utf-8"?>
<styleSheet xmlns="http://schemas.openxmlformats.org/spreadsheetml/2006/main">
  <numFmts count="3">
    <numFmt numFmtId="164" formatCode="0&quot;月&quot;"/>
    <numFmt numFmtId="165" formatCode="yyyy-mm-dd"/>
    <numFmt numFmtId="166" formatCode="yyyy&quot;年&quot;m&quot;月&quot;d&quot;日&quot;"/>
  </numFmts>
  <fonts count="16">
    <font>
      <name val="Calibri"/>
      <family val="2"/>
      <color theme="1"/>
      <sz val="11"/>
      <scheme val="minor"/>
    </font>
    <font>
      <name val="Yu Gothic"/>
      <b val="1"/>
      <color rgb="00C9A54A"/>
      <sz val="9"/>
    </font>
    <font>
      <name val="Yu Gothic"/>
      <b val="1"/>
      <color rgb="00FFFFFF"/>
      <sz val="16"/>
    </font>
    <font>
      <name val="Yu Gothic"/>
      <color rgb="00F3D3DB"/>
      <sz val="9.5"/>
    </font>
    <font>
      <name val="Yu Gothic"/>
      <b val="1"/>
      <color rgb="008C2F45"/>
      <sz val="12"/>
    </font>
    <font>
      <name val="Yu Gothic"/>
      <b val="1"/>
      <color rgb="008C2F45"/>
      <sz val="10.5"/>
    </font>
    <font>
      <name val="Yu Gothic"/>
      <color rgb="00222222"/>
      <sz val="10.5"/>
    </font>
    <font>
      <name val="Yu Gothic"/>
      <b val="1"/>
      <color rgb="008C2F45"/>
      <sz val="11.5"/>
    </font>
    <font>
      <name val="Yu Gothic"/>
      <b val="1"/>
      <color rgb="00222222"/>
      <sz val="10.5"/>
    </font>
    <font>
      <name val="Yu Gothic"/>
      <color rgb="001A3FB0"/>
      <sz val="10.5"/>
    </font>
    <font>
      <name val="Yu Gothic"/>
      <color rgb="00777777"/>
      <sz val="9"/>
    </font>
    <font>
      <name val="Yu Gothic"/>
      <b val="1"/>
      <color rgb="00777777"/>
      <sz val="9.5"/>
    </font>
    <font>
      <name val="Yu Mincho"/>
      <b val="1"/>
      <sz val="18"/>
    </font>
    <font>
      <name val="Yu Mincho"/>
      <b val="1"/>
      <sz val="12"/>
    </font>
    <font>
      <name val="Yu Mincho"/>
      <b val="1"/>
      <sz val="11"/>
    </font>
    <font>
      <name val="Yu Mincho"/>
      <sz val="11"/>
    </font>
  </fonts>
  <fills count="6">
    <fill>
      <patternFill/>
    </fill>
    <fill>
      <patternFill patternType="gray125"/>
    </fill>
    <fill>
      <patternFill patternType="solid">
        <fgColor rgb="008C2F45"/>
        <bgColor rgb="008C2F45"/>
      </patternFill>
    </fill>
    <fill>
      <patternFill patternType="solid">
        <fgColor rgb="00C9A54A"/>
        <bgColor rgb="00C9A54A"/>
      </patternFill>
    </fill>
    <fill>
      <patternFill patternType="solid">
        <fgColor rgb="00FFF7D6"/>
        <bgColor rgb="00FFF7D6"/>
      </patternFill>
    </fill>
    <fill>
      <patternFill patternType="solid">
        <fgColor rgb="00FBEFF2"/>
        <bgColor rgb="00FBEFF2"/>
      </patternFill>
    </fill>
  </fills>
  <borders count="3">
    <border>
      <left/>
      <right/>
      <top/>
      <bottom/>
      <diagonal/>
    </border>
    <border>
      <bottom style="medium">
        <color rgb="00C9A54A"/>
      </bottom>
    </border>
    <border>
      <left style="thin">
        <color rgb="00E2C9D0"/>
      </left>
      <right style="thin">
        <color rgb="00E2C9D0"/>
      </right>
      <top style="thin">
        <color rgb="00E2C9D0"/>
      </top>
      <bottom style="thin">
        <color rgb="00E2C9D0"/>
      </bottom>
    </border>
  </borders>
  <cellStyleXfs count="1">
    <xf numFmtId="0" fontId="0" fillId="0" borderId="0"/>
  </cellStyleXfs>
  <cellXfs count="30">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2" borderId="0" pivotButton="0" quotePrefix="0" xfId="0"/>
    <xf numFmtId="0" fontId="0" fillId="3"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0" borderId="1" pivotButton="0" quotePrefix="0" xfId="0"/>
    <xf numFmtId="0" fontId="0" fillId="0" borderId="1" pivotButton="0" quotePrefix="0" xfId="0"/>
    <xf numFmtId="0" fontId="8" fillId="0" borderId="0" applyAlignment="1" pivotButton="0" quotePrefix="0" xfId="0">
      <alignment vertical="center"/>
    </xf>
    <xf numFmtId="0" fontId="9" fillId="4" borderId="2" applyAlignment="1" applyProtection="1" pivotButton="0" quotePrefix="0" xfId="0">
      <alignment horizontal="left" vertical="center"/>
      <protection locked="0" hidden="0"/>
    </xf>
    <xf numFmtId="0" fontId="10" fillId="0" borderId="0" pivotButton="0" quotePrefix="0" xfId="0"/>
    <xf numFmtId="164" fontId="9" fillId="4" borderId="2" applyAlignment="1" applyProtection="1" pivotButton="0" quotePrefix="0" xfId="0">
      <alignment horizontal="left" vertical="center"/>
      <protection locked="0" hidden="0"/>
    </xf>
    <xf numFmtId="3" fontId="9" fillId="4" borderId="2" applyAlignment="1" applyProtection="1" pivotButton="0" quotePrefix="0" xfId="0">
      <alignment horizontal="left" vertical="center"/>
      <protection locked="0" hidden="0"/>
    </xf>
    <xf numFmtId="1" fontId="9" fillId="4" borderId="2" applyAlignment="1" applyProtection="1" pivotButton="0" quotePrefix="0" xfId="0">
      <alignment horizontal="left" vertical="center"/>
      <protection locked="0" hidden="0"/>
    </xf>
    <xf numFmtId="0" fontId="11" fillId="0" borderId="0" pivotButton="0" quotePrefix="0" xfId="0"/>
    <xf numFmtId="0" fontId="9" fillId="4" borderId="2" applyProtection="1" pivotButton="0" quotePrefix="0" xfId="0">
      <protection locked="0" hidden="0"/>
    </xf>
    <xf numFmtId="3" fontId="9" fillId="4" borderId="2" applyProtection="1" pivotButton="0" quotePrefix="0" xfId="0">
      <protection locked="0" hidden="0"/>
    </xf>
    <xf numFmtId="166" fontId="9" fillId="4" borderId="2" applyAlignment="1" applyProtection="1" pivotButton="0" quotePrefix="0" xfId="0">
      <alignment horizontal="left" vertical="center"/>
      <protection locked="0" hidden="0"/>
    </xf>
    <xf numFmtId="0" fontId="8" fillId="0" borderId="0" pivotButton="0" quotePrefix="0" xfId="0"/>
    <xf numFmtId="3" fontId="5" fillId="5" borderId="2" applyAlignment="1" pivotButton="0" quotePrefix="0" xfId="0">
      <alignment horizontal="left"/>
    </xf>
    <xf numFmtId="1" fontId="5" fillId="5" borderId="2" applyAlignment="1" pivotButton="0" quotePrefix="0" xfId="0">
      <alignment horizontal="left"/>
    </xf>
    <xf numFmtId="166" fontId="5" fillId="5" borderId="2" applyAlignment="1" pivotButton="0" quotePrefix="0" xfId="0">
      <alignment horizontal="left"/>
    </xf>
    <xf numFmtId="0" fontId="12" fillId="0" borderId="0" applyAlignment="1" pivotButton="0" quotePrefix="0" xfId="0">
      <alignment horizontal="center"/>
    </xf>
    <xf numFmtId="0" fontId="13" fillId="0" borderId="0" applyAlignment="1" pivotButton="0" quotePrefix="0" xfId="0">
      <alignment horizontal="center"/>
    </xf>
    <xf numFmtId="0" fontId="14" fillId="0" borderId="0" pivotButton="0" quotePrefix="0" xfId="0"/>
    <xf numFmtId="0" fontId="15" fillId="0" borderId="0" applyAlignment="1" pivotButton="0" quotePrefix="0" xfId="0">
      <alignment vertical="top" wrapText="1"/>
    </xf>
    <xf numFmtId="0" fontId="15" fillId="0" borderId="0"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9A54A"/>
    <outlinePr summaryBelow="1" summaryRight="1"/>
    <pageSetUpPr/>
  </sheetPr>
  <dimension ref="A1:C18"/>
  <sheetViews>
    <sheetView showGridLines="0" workbookViewId="0">
      <selection activeCell="A1" sqref="A1"/>
    </sheetView>
  </sheetViews>
  <sheetFormatPr baseColWidth="8" defaultRowHeight="15"/>
  <cols>
    <col width="3" customWidth="1" min="1" max="1"/>
    <col width="16" customWidth="1" min="2" max="2"/>
    <col width="96" customWidth="1" min="3" max="3"/>
  </cols>
  <sheetData>
    <row r="1">
      <c r="A1" s="1" t="inlineStr">
        <is>
          <t>会社設立ナビ｜無料Excelテンプレート</t>
        </is>
      </c>
      <c r="B1" s="2" t="n"/>
      <c r="C1" s="2" t="n"/>
    </row>
    <row r="2" ht="30" customHeight="1">
      <c r="A2" s="3" t="inlineStr">
        <is>
          <t>株式会社設立書類 一式テンプレート</t>
        </is>
      </c>
      <c r="B2" s="2" t="n"/>
      <c r="C2" s="2" t="n"/>
    </row>
    <row r="3">
      <c r="A3" s="4" t="inlineStr">
        <is>
          <t>「入力」シートに1回入力するだけで、定款・発起人決定書・就任承諾書・払込証明書・登記申請書・登記すべき事項に自動で反映されます。</t>
        </is>
      </c>
      <c r="B3" s="2" t="n"/>
      <c r="C3" s="2" t="n"/>
    </row>
    <row r="4" ht="3" customHeight="1">
      <c r="A4" s="5" t="n"/>
      <c r="B4" s="5" t="n"/>
      <c r="C4" s="5" t="n"/>
    </row>
    <row r="6">
      <c r="B6" s="6" t="inlineStr">
        <is>
          <t>使い方</t>
        </is>
      </c>
    </row>
    <row r="7">
      <c r="B7" s="7" t="inlineStr">
        <is>
          <t>ステップ1</t>
        </is>
      </c>
      <c r="C7" s="8" t="inlineStr">
        <is>
          <t>「入力」シートの黄色のセルに、商号・本店・目的・発起人・取締役・日付などを入力します（サンプルを上書き）。</t>
        </is>
      </c>
    </row>
    <row r="8">
      <c r="B8" s="7" t="inlineStr">
        <is>
          <t>ステップ2</t>
        </is>
      </c>
      <c r="C8" s="8" t="inlineStr">
        <is>
          <t>各書類のシートを開き、内容を確認します。資本金・発行株式数・登録免許税は自動で計算されます。</t>
        </is>
      </c>
    </row>
    <row r="9">
      <c r="B9" s="7" t="inlineStr">
        <is>
          <t>ステップ3</t>
        </is>
      </c>
      <c r="C9" s="8" t="inlineStr">
        <is>
          <t>各シートを印刷（A4縦）して、記名押印します。定款は公証役場で認証を受け、その他の書類は法務局に提出します。</t>
        </is>
      </c>
    </row>
    <row r="11">
      <c r="B11" s="6" t="inlineStr">
        <is>
          <t>想定している会社</t>
        </is>
      </c>
    </row>
    <row r="12">
      <c r="C12" s="8" t="inlineStr">
        <is>
          <t>発起設立／取締役会を置かない／株式の譲渡制限あり（非公開会社）の、一般的な小規模の株式会社。発起人・取締役は各3名まで。</t>
        </is>
      </c>
    </row>
    <row r="14">
      <c r="B14" s="6" t="inlineStr">
        <is>
          <t>ご利用にあたって</t>
        </is>
      </c>
    </row>
    <row r="15">
      <c r="C15" s="8" t="inlineStr">
        <is>
          <t>・作成した書類は必ず内容を確認し、必要に応じて公証役場・法務局・専門家にご確認ください。</t>
        </is>
      </c>
    </row>
    <row r="16">
      <c r="C16" s="8" t="inlineStr">
        <is>
          <t>・印鑑届書・印鑑カード交付申請書、実質的支配者となるべき者の申告書は、法務局・公証役場の様式を使います。</t>
        </is>
      </c>
    </row>
    <row r="17">
      <c r="C17" s="8" t="inlineStr">
        <is>
          <t>・入力欄以外のセルは保護しています（パスワードなし）。文言を変えたいときは［校閲］→［シート保護の解除］で解除できます。</t>
        </is>
      </c>
    </row>
    <row r="18">
      <c r="C18" s="8" t="inlineStr">
        <is>
          <t>・Webで書類を作れる無料ツール：https://kaisyasetsuritsu.xyz/setsuritsu-tool/</t>
        </is>
      </c>
    </row>
  </sheetData>
  <pageMargins left="0.75" right="0.75" top="1" bottom="1" header="0.5" footer="0.5"/>
</worksheet>
</file>

<file path=xl/worksheets/sheet2.xml><?xml version="1.0" encoding="utf-8"?>
<worksheet xmlns="http://schemas.openxmlformats.org/spreadsheetml/2006/main">
  <sheetPr>
    <tabColor rgb="008C2F45"/>
    <outlinePr summaryBelow="1" summaryRight="1"/>
    <pageSetUpPr/>
  </sheetPr>
  <dimension ref="A1:E55"/>
  <sheetViews>
    <sheetView showGridLines="0" workbookViewId="0">
      <pane ySplit="5" topLeftCell="A6" activePane="bottomLeft" state="frozen"/>
      <selection pane="bottomLeft" activeCell="A1" sqref="A1"/>
    </sheetView>
  </sheetViews>
  <sheetFormatPr baseColWidth="8" defaultRowHeight="15"/>
  <cols>
    <col width="3" customWidth="1" min="1" max="1"/>
    <col width="34" customWidth="1" min="2" max="2"/>
    <col width="44" customWidth="1" min="3" max="3"/>
    <col width="22" customWidth="1" min="4" max="4"/>
    <col width="40" customWidth="1" min="5" max="5"/>
  </cols>
  <sheetData>
    <row r="1">
      <c r="A1" s="1" t="inlineStr">
        <is>
          <t>会社設立ナビ｜無料Excelテンプレート</t>
        </is>
      </c>
      <c r="B1" s="2" t="n"/>
      <c r="C1" s="2" t="n"/>
      <c r="D1" s="2" t="n"/>
      <c r="E1" s="2" t="n"/>
    </row>
    <row r="2" ht="30" customHeight="1">
      <c r="A2" s="3" t="inlineStr">
        <is>
          <t>入力：会社の基本情報</t>
        </is>
      </c>
      <c r="B2" s="2" t="n"/>
      <c r="C2" s="2" t="n"/>
      <c r="D2" s="2" t="n"/>
      <c r="E2" s="2" t="n"/>
    </row>
    <row r="3">
      <c r="A3" s="4" t="inlineStr">
        <is>
          <t>黄色のセルに入力します。ほかのシートに自動で反映されます。</t>
        </is>
      </c>
      <c r="B3" s="2" t="n"/>
      <c r="C3" s="2" t="n"/>
      <c r="D3" s="2" t="n"/>
      <c r="E3" s="2" t="n"/>
    </row>
    <row r="4" ht="3" customHeight="1">
      <c r="A4" s="5" t="n"/>
      <c r="B4" s="5" t="n"/>
      <c r="C4" s="5" t="n"/>
      <c r="D4" s="5" t="n"/>
      <c r="E4" s="5" t="n"/>
    </row>
    <row r="6">
      <c r="B6" s="9" t="inlineStr">
        <is>
          <t>会社の基本</t>
        </is>
      </c>
      <c r="C6" s="10" t="n"/>
      <c r="D6" s="10" t="n"/>
    </row>
    <row r="7">
      <c r="B7" s="11" t="inlineStr">
        <is>
          <t>商号</t>
        </is>
      </c>
      <c r="C7" s="12" t="inlineStr">
        <is>
          <t>株式会社サンプル</t>
        </is>
      </c>
      <c r="E7" s="13" t="inlineStr">
        <is>
          <t>「株式会社」を前後どちらかに入れる</t>
        </is>
      </c>
    </row>
    <row r="8">
      <c r="B8" s="11" t="inlineStr">
        <is>
          <t>本店所在地（定款用）</t>
        </is>
      </c>
      <c r="C8" s="12" t="inlineStr">
        <is>
          <t>東京都港区</t>
        </is>
      </c>
      <c r="E8" s="13" t="inlineStr">
        <is>
          <t>市区町村まで</t>
        </is>
      </c>
    </row>
    <row r="9">
      <c r="B9" s="11" t="inlineStr">
        <is>
          <t>本店所在場所（番地まで）</t>
        </is>
      </c>
      <c r="C9" s="12" t="inlineStr">
        <is>
          <t>東京都港区○○一丁目2番3号</t>
        </is>
      </c>
      <c r="E9" s="13" t="inlineStr">
        <is>
          <t>発起人決定書・登記申請書で使用</t>
        </is>
      </c>
    </row>
    <row r="10">
      <c r="B10" s="11" t="inlineStr">
        <is>
          <t>公告の方法</t>
        </is>
      </c>
      <c r="C10" s="12" t="inlineStr">
        <is>
          <t>官報に掲載する方法</t>
        </is>
      </c>
    </row>
    <row r="11">
      <c r="B11" s="11" t="inlineStr">
        <is>
          <t>決算月（1〜12）</t>
        </is>
      </c>
      <c r="C11" s="14" t="n">
        <v>3</v>
      </c>
      <c r="E11" s="13" t="inlineStr">
        <is>
          <t>事業年度は決算月の翌月から1年</t>
        </is>
      </c>
    </row>
    <row r="13">
      <c r="B13" s="9" t="inlineStr">
        <is>
          <t>事業目的（上から順に。空欄は表示されません）</t>
        </is>
      </c>
      <c r="C13" s="10" t="n"/>
      <c r="D13" s="10" t="n"/>
    </row>
    <row r="14">
      <c r="B14" s="11" t="inlineStr">
        <is>
          <t>目的1</t>
        </is>
      </c>
      <c r="C14" s="12" t="inlineStr">
        <is>
          <t>経営コンサルティング業務</t>
        </is>
      </c>
    </row>
    <row r="15">
      <c r="B15" s="11" t="inlineStr">
        <is>
          <t>目的2</t>
        </is>
      </c>
      <c r="C15" s="12" t="inlineStr">
        <is>
          <t>ソフトウェアの企画、開発及び販売</t>
        </is>
      </c>
    </row>
    <row r="16">
      <c r="B16" s="11" t="inlineStr">
        <is>
          <t>目的3</t>
        </is>
      </c>
      <c r="C16" s="12" t="inlineStr">
        <is>
          <t>前各号に附帯又は関連する一切の事業</t>
        </is>
      </c>
    </row>
    <row r="17">
      <c r="B17" s="11" t="inlineStr">
        <is>
          <t>目的4</t>
        </is>
      </c>
      <c r="C17" s="12" t="inlineStr"/>
    </row>
    <row r="18">
      <c r="B18" s="11" t="inlineStr">
        <is>
          <t>目的5</t>
        </is>
      </c>
      <c r="C18" s="12" t="inlineStr"/>
    </row>
    <row r="19">
      <c r="B19" s="11" t="inlineStr">
        <is>
          <t>目的6</t>
        </is>
      </c>
      <c r="C19" s="12" t="inlineStr"/>
    </row>
    <row r="20">
      <c r="B20" s="11" t="inlineStr">
        <is>
          <t>目的7</t>
        </is>
      </c>
      <c r="C20" s="12" t="inlineStr"/>
    </row>
    <row r="21">
      <c r="B21" s="11" t="inlineStr">
        <is>
          <t>目的8</t>
        </is>
      </c>
      <c r="C21" s="12" t="inlineStr"/>
    </row>
    <row r="23">
      <c r="B23" s="9" t="inlineStr">
        <is>
          <t>株式</t>
        </is>
      </c>
      <c r="C23" s="10" t="n"/>
      <c r="D23" s="10" t="n"/>
    </row>
    <row r="24">
      <c r="B24" s="11" t="inlineStr">
        <is>
          <t>1株の払込金額（円）</t>
        </is>
      </c>
      <c r="C24" s="15" t="n">
        <v>10000</v>
      </c>
    </row>
    <row r="25">
      <c r="B25" s="11" t="inlineStr">
        <is>
          <t>発行可能株式総数（株）</t>
        </is>
      </c>
      <c r="C25" s="15" t="n">
        <v>1000</v>
      </c>
    </row>
    <row r="26">
      <c r="B26" s="11" t="inlineStr">
        <is>
          <t>取締役の任期（年）</t>
        </is>
      </c>
      <c r="C26" s="16" t="n">
        <v>10</v>
      </c>
      <c r="E26" s="13" t="inlineStr">
        <is>
          <t>譲渡制限会社は最長10年</t>
        </is>
      </c>
    </row>
    <row r="28">
      <c r="B28" s="9" t="inlineStr">
        <is>
          <t>発起人（最大3名・株数が0の人は表示されません）</t>
        </is>
      </c>
      <c r="C28" s="10" t="n"/>
      <c r="D28" s="10" t="n"/>
    </row>
    <row r="29">
      <c r="B29" s="17" t="inlineStr">
        <is>
          <t>氏名</t>
        </is>
      </c>
      <c r="C29" s="17" t="inlineStr">
        <is>
          <t>住所</t>
        </is>
      </c>
      <c r="D29" s="17" t="inlineStr">
        <is>
          <t>引受株数</t>
        </is>
      </c>
    </row>
    <row r="30">
      <c r="B30" s="18" t="inlineStr">
        <is>
          <t>山田太郎</t>
        </is>
      </c>
      <c r="C30" s="18" t="inlineStr">
        <is>
          <t>東京都新宿区○○二丁目3番4号</t>
        </is>
      </c>
      <c r="D30" s="19" t="n">
        <v>100</v>
      </c>
    </row>
    <row r="31">
      <c r="B31" s="18" t="inlineStr"/>
      <c r="C31" s="18" t="inlineStr"/>
      <c r="D31" s="19" t="n">
        <v>0</v>
      </c>
    </row>
    <row r="32">
      <c r="B32" s="18" t="inlineStr"/>
      <c r="C32" s="18" t="inlineStr"/>
      <c r="D32" s="19" t="n">
        <v>0</v>
      </c>
    </row>
    <row r="34">
      <c r="B34" s="9" t="inlineStr">
        <is>
          <t>設立時取締役（最大3名）</t>
        </is>
      </c>
      <c r="C34" s="10" t="n"/>
      <c r="D34" s="10" t="n"/>
    </row>
    <row r="35">
      <c r="B35" s="17" t="inlineStr">
        <is>
          <t>氏名</t>
        </is>
      </c>
      <c r="C35" s="17" t="inlineStr">
        <is>
          <t>住所</t>
        </is>
      </c>
    </row>
    <row r="36">
      <c r="B36" s="18" t="inlineStr">
        <is>
          <t>山田太郎</t>
        </is>
      </c>
      <c r="C36" s="18" t="inlineStr">
        <is>
          <t>東京都新宿区○○二丁目3番4号</t>
        </is>
      </c>
    </row>
    <row r="37">
      <c r="B37" s="18" t="inlineStr"/>
      <c r="C37" s="18" t="inlineStr"/>
    </row>
    <row r="38">
      <c r="B38" s="18" t="inlineStr"/>
      <c r="C38" s="18" t="inlineStr"/>
    </row>
    <row r="40">
      <c r="B40" s="11" t="inlineStr">
        <is>
          <t>設立時代表取締役の氏名</t>
        </is>
      </c>
      <c r="C40" s="12" t="inlineStr">
        <is>
          <t>山田太郎</t>
        </is>
      </c>
      <c r="E40" s="13" t="inlineStr">
        <is>
          <t>取締役の中から1名</t>
        </is>
      </c>
    </row>
    <row r="41">
      <c r="B41" s="11" t="inlineStr">
        <is>
          <t>設立時代表取締役の住所</t>
        </is>
      </c>
      <c r="C41" s="12" t="inlineStr">
        <is>
          <t>東京都新宿区○○二丁目3番4号</t>
        </is>
      </c>
    </row>
    <row r="43">
      <c r="B43" s="9" t="inlineStr">
        <is>
          <t>日付・提出先</t>
        </is>
      </c>
      <c r="C43" s="10" t="n"/>
      <c r="D43" s="10" t="n"/>
    </row>
    <row r="44">
      <c r="B44" s="11" t="inlineStr">
        <is>
          <t>定款の作成日</t>
        </is>
      </c>
      <c r="C44" s="20" t="n">
        <v>46311</v>
      </c>
    </row>
    <row r="45">
      <c r="B45" s="11" t="inlineStr">
        <is>
          <t>出資金の払込日</t>
        </is>
      </c>
      <c r="C45" s="20" t="n">
        <v>46311</v>
      </c>
    </row>
    <row r="46">
      <c r="B46" s="11" t="inlineStr">
        <is>
          <t>登記の申請日（設立日）</t>
        </is>
      </c>
      <c r="C46" s="20" t="n">
        <v>46311</v>
      </c>
      <c r="E46" s="13" t="inlineStr">
        <is>
          <t>土日祝日は申請できません</t>
        </is>
      </c>
    </row>
    <row r="47">
      <c r="B47" s="11" t="inlineStr">
        <is>
          <t>管轄の法務局</t>
        </is>
      </c>
      <c r="C47" s="12" t="inlineStr">
        <is>
          <t>東京法務局</t>
        </is>
      </c>
    </row>
    <row r="48">
      <c r="B48" s="11" t="inlineStr">
        <is>
          <t>連絡先の電話番号</t>
        </is>
      </c>
      <c r="C48" s="12" t="inlineStr">
        <is>
          <t>03-0000-0000</t>
        </is>
      </c>
    </row>
    <row r="50">
      <c r="B50" s="9" t="inlineStr">
        <is>
          <t>自動計算</t>
        </is>
      </c>
      <c r="C50" s="10" t="n"/>
      <c r="D50" s="10" t="n"/>
    </row>
    <row r="51">
      <c r="B51" s="21" t="inlineStr">
        <is>
          <t>設立時発行株式数（株）</t>
        </is>
      </c>
      <c r="C51" s="22">
        <f>SUM(D30:D32)</f>
        <v/>
      </c>
    </row>
    <row r="52">
      <c r="B52" s="21" t="inlineStr">
        <is>
          <t>資本金の額（円）</t>
        </is>
      </c>
      <c r="C52" s="22">
        <f>C51*入力!$C$24</f>
        <v/>
      </c>
    </row>
    <row r="53">
      <c r="B53" s="21" t="inlineStr">
        <is>
          <t>登録免許税（円）</t>
        </is>
      </c>
      <c r="C53" s="22">
        <f>MAX(150000,ROUNDDOWN(ROUNDDOWN(C52,-3)*0.007,-2))</f>
        <v/>
      </c>
    </row>
    <row r="54">
      <c r="B54" s="21" t="inlineStr">
        <is>
          <t>取締役の人数</t>
        </is>
      </c>
      <c r="C54" s="23">
        <f>COUNTIF(B36:B38,"?*")</f>
        <v/>
      </c>
    </row>
    <row r="55">
      <c r="B55" s="21" t="inlineStr">
        <is>
          <t>最初の事業年度の末日</t>
        </is>
      </c>
      <c r="C55" s="24">
        <f>EOMONTH(DATE(YEAR(入力!$C$46)+IF(MONTH(入力!$C$46)&gt;入力!$C$11,1,0),入力!$C$11,1),0)</f>
        <v/>
      </c>
    </row>
  </sheetData>
  <sheetProtection selectLockedCells="0" selectUnlockedCells="0" sheet="1" objects="0" insertRows="1" insertHyperlinks="1" autoFilter="1" scenarios="0" formatColumns="1" deleteColumns="1" insertColumns="1" pivotTables="1" deleteRows="1" formatCells="1" formatRows="1" sort="1"/>
  <dataValidations count="1">
    <dataValidation sqref="C10" showDropDown="0" showInputMessage="0" showErrorMessage="0" allowBlank="0" type="list">
      <formula1>"官報に掲載する方法,電子公告"</formula1>
    </dataValidation>
  </dataValidations>
  <pageMargins left="0.75" right="0.75" top="1" bottom="1" header="0.5" footer="0.5"/>
</worksheet>
</file>

<file path=xl/worksheets/sheet3.xml><?xml version="1.0" encoding="utf-8"?>
<worksheet xmlns="http://schemas.openxmlformats.org/spreadsheetml/2006/main">
  <sheetPr>
    <tabColor rgb="006B2133"/>
    <outlinePr summaryBelow="1" summaryRight="1"/>
    <pageSetUpPr fitToPage="1"/>
  </sheetPr>
  <dimension ref="B1:B79"/>
  <sheetViews>
    <sheetView showGridLines="0" workbookViewId="0">
      <selection activeCell="A1" sqref="A1"/>
    </sheetView>
  </sheetViews>
  <sheetFormatPr baseColWidth="8" defaultRowHeight="15"/>
  <cols>
    <col width="2" customWidth="1" min="1" max="1"/>
    <col width="88" customWidth="1" min="2" max="2"/>
  </cols>
  <sheetData>
    <row r="1" ht="40" customHeight="1">
      <c r="B1" s="25" t="inlineStr">
        <is>
          <t>定　　款</t>
        </is>
      </c>
    </row>
    <row r="3" ht="26" customHeight="1">
      <c r="B3" s="26" t="inlineStr">
        <is>
          <t>第1章　総　則</t>
        </is>
      </c>
    </row>
    <row r="4">
      <c r="B4" s="27" t="inlineStr">
        <is>
          <t>第1条（商号）</t>
        </is>
      </c>
    </row>
    <row r="5">
      <c r="B5" s="28">
        <f>"　当会社は、"&amp;入力!$C$7&amp;"と称する。"</f>
        <v/>
      </c>
    </row>
    <row r="6">
      <c r="B6" s="27" t="inlineStr">
        <is>
          <t>第2条（目的）</t>
        </is>
      </c>
    </row>
    <row r="7">
      <c r="B7" s="28" t="inlineStr">
        <is>
          <t xml:space="preserve">　当会社は、次の事業を営むことを目的とする。</t>
        </is>
      </c>
    </row>
    <row r="8">
      <c r="B8" s="28">
        <f>IF(入力!$C$14="","","　　"&amp;(COUNTIF(入力!$C$14:C14,"?*"))&amp;"．"&amp;入力!$C$14)</f>
        <v/>
      </c>
    </row>
    <row r="9">
      <c r="B9" s="28">
        <f>IF(入力!$C$15="","","　　"&amp;(COUNTIF(入力!$C$14:C15,"?*"))&amp;"．"&amp;入力!$C$15)</f>
        <v/>
      </c>
    </row>
    <row r="10">
      <c r="B10" s="28">
        <f>IF(入力!$C$16="","","　　"&amp;(COUNTIF(入力!$C$14:C16,"?*"))&amp;"．"&amp;入力!$C$16)</f>
        <v/>
      </c>
    </row>
    <row r="11">
      <c r="B11" s="28">
        <f>IF(入力!$C$17="","","　　"&amp;(COUNTIF(入力!$C$14:C17,"?*"))&amp;"．"&amp;入力!$C$17)</f>
        <v/>
      </c>
    </row>
    <row r="12">
      <c r="B12" s="28">
        <f>IF(入力!$C$18="","","　　"&amp;(COUNTIF(入力!$C$14:C18,"?*"))&amp;"．"&amp;入力!$C$18)</f>
        <v/>
      </c>
    </row>
    <row r="13">
      <c r="B13" s="28">
        <f>IF(入力!$C$19="","","　　"&amp;(COUNTIF(入力!$C$14:C19,"?*"))&amp;"．"&amp;入力!$C$19)</f>
        <v/>
      </c>
    </row>
    <row r="14">
      <c r="B14" s="28">
        <f>IF(入力!$C$20="","","　　"&amp;(COUNTIF(入力!$C$14:C20,"?*"))&amp;"．"&amp;入力!$C$20)</f>
        <v/>
      </c>
    </row>
    <row r="15">
      <c r="B15" s="28">
        <f>IF(入力!$C$21="","","　　"&amp;(COUNTIF(入力!$C$14:C21,"?*"))&amp;"．"&amp;入力!$C$21)</f>
        <v/>
      </c>
    </row>
    <row r="16">
      <c r="B16" s="27" t="inlineStr">
        <is>
          <t>第3条（本店の所在地）</t>
        </is>
      </c>
    </row>
    <row r="17">
      <c r="B17" s="28">
        <f>"　当会社は、本店を"&amp;入力!$C$8&amp;"に置く。"</f>
        <v/>
      </c>
    </row>
    <row r="18">
      <c r="B18" s="27" t="inlineStr">
        <is>
          <t>第4条（公告の方法）</t>
        </is>
      </c>
    </row>
    <row r="19" ht="32" customHeight="1">
      <c r="B19" s="28">
        <f>"　当会社の公告は、"&amp;IF(入力!$C$10="電子公告","電子公告により行う。ただし、事故その他やむを得ない事由によって電子公告による公告をすることができない場合は、官報に掲載する方法により行う。","官報に掲載する方法により行う。")</f>
        <v/>
      </c>
    </row>
    <row r="20" ht="26" customHeight="1">
      <c r="B20" s="26" t="inlineStr">
        <is>
          <t>第2章　株　式</t>
        </is>
      </c>
    </row>
    <row r="21">
      <c r="B21" s="27" t="inlineStr">
        <is>
          <t>第5条（発行可能株式総数）</t>
        </is>
      </c>
    </row>
    <row r="22">
      <c r="B22" s="28">
        <f>"　当会社の発行可能株式総数は、"&amp;TEXT(入力!$C$25,"#,##0")&amp;"株とする。"</f>
        <v/>
      </c>
    </row>
    <row r="23">
      <c r="B23" s="27" t="inlineStr">
        <is>
          <t>第6条（株券の不発行）</t>
        </is>
      </c>
    </row>
    <row r="24">
      <c r="B24" s="28" t="inlineStr">
        <is>
          <t xml:space="preserve">　当会社の株式については、株券を発行しない。</t>
        </is>
      </c>
    </row>
    <row r="25">
      <c r="B25" s="27" t="inlineStr">
        <is>
          <t>第7条（株式の譲渡制限）</t>
        </is>
      </c>
    </row>
    <row r="26">
      <c r="B26" s="28" t="inlineStr">
        <is>
          <t xml:space="preserve">　当会社の株式を譲渡により取得するには、株主総会の承認を受けなければならない。</t>
        </is>
      </c>
    </row>
    <row r="27">
      <c r="B27" s="27" t="inlineStr">
        <is>
          <t>第8条（相続人等に対する売渡しの請求）</t>
        </is>
      </c>
    </row>
    <row r="28" ht="32" customHeight="1">
      <c r="B28" s="28" t="inlineStr">
        <is>
          <t xml:space="preserve">　当会社は、相続その他の一般承継により当会社の株式を取得した者に対し、当該株式を当会社に売り渡すことを請求することができる。</t>
        </is>
      </c>
    </row>
    <row r="29">
      <c r="B29" s="27" t="inlineStr">
        <is>
          <t>第9条（基準日）</t>
        </is>
      </c>
    </row>
    <row r="30" ht="46" customHeight="1">
      <c r="B30" s="28" t="inlineStr">
        <is>
          <t xml:space="preserve">　当会社は、毎事業年度末日の最終の株主名簿に記載又は記録された議決権を有する株主をもって、その事業年度に関する定時株主総会において権利を行使することができる株主とする。</t>
        </is>
      </c>
    </row>
    <row r="31" ht="26" customHeight="1">
      <c r="B31" s="26" t="inlineStr">
        <is>
          <t>第3章　株主総会</t>
        </is>
      </c>
    </row>
    <row r="32">
      <c r="B32" s="27" t="inlineStr">
        <is>
          <t>第10条（招集）</t>
        </is>
      </c>
    </row>
    <row r="33" ht="32" customHeight="1">
      <c r="B33" s="28" t="inlineStr">
        <is>
          <t xml:space="preserve">　当会社の定時株主総会は、毎事業年度の終了後3か月以内に招集し、臨時株主総会は、必要があるときに招集する。</t>
        </is>
      </c>
    </row>
    <row r="34">
      <c r="B34" s="27" t="inlineStr">
        <is>
          <t>第11条（議長）</t>
        </is>
      </c>
    </row>
    <row r="35">
      <c r="B35" s="28" t="inlineStr">
        <is>
          <t xml:space="preserve">　株主総会の議長は、代表取締役がこれに当たる。</t>
        </is>
      </c>
    </row>
    <row r="36">
      <c r="B36" s="27" t="inlineStr">
        <is>
          <t>第12条（決議の方法）</t>
        </is>
      </c>
    </row>
    <row r="37" ht="32" customHeight="1">
      <c r="B37" s="28" t="inlineStr">
        <is>
          <t xml:space="preserve">　株主総会の決議は、法令又は定款に別段の定めがある場合を除き、出席した議決権を行使することができる株主の議決権の過半数をもって行う。</t>
        </is>
      </c>
    </row>
    <row r="38" ht="26" customHeight="1">
      <c r="B38" s="26" t="inlineStr">
        <is>
          <t>第4章　取締役及び代表取締役</t>
        </is>
      </c>
    </row>
    <row r="39">
      <c r="B39" s="27" t="inlineStr">
        <is>
          <t>第13条（取締役の員数）</t>
        </is>
      </c>
    </row>
    <row r="40">
      <c r="B40" s="28" t="inlineStr">
        <is>
          <t xml:space="preserve">　当会社の取締役は、1名以上とする。</t>
        </is>
      </c>
    </row>
    <row r="41">
      <c r="B41" s="27" t="inlineStr">
        <is>
          <t>第14条（取締役の選任）</t>
        </is>
      </c>
    </row>
    <row r="42" ht="60" customHeight="1">
      <c r="B42" s="28" t="inlineStr">
        <is>
          <t xml:space="preserve">　当会社の取締役は、株主総会において、議決権を行使することができる株主の議決権の3分の1以上を有する株主が出席し、その議決権の過半数の決議によって選任する。
2　取締役の選任については、累積投票によらないものとする。</t>
        </is>
      </c>
    </row>
    <row r="43">
      <c r="B43" s="27" t="inlineStr">
        <is>
          <t>第15条（取締役の任期）</t>
        </is>
      </c>
    </row>
    <row r="44" ht="32" customHeight="1">
      <c r="B44" s="28">
        <f>"　取締役の任期は、選任後"&amp;入力!$C$26&amp;"年以内に終了する事業年度のうち最終のものに関する定時株主総会の終結の時までとする。"</f>
        <v/>
      </c>
    </row>
    <row r="45">
      <c r="B45" s="27" t="inlineStr">
        <is>
          <t>第16条（代表取締役）</t>
        </is>
      </c>
    </row>
    <row r="46" ht="46" customHeight="1">
      <c r="B46" s="28" t="inlineStr">
        <is>
          <t xml:space="preserve">　当会社に取締役が2名以上ある場合には、取締役の互選により代表取締役1名を定める。
2　当会社に取締役が1名のみある場合には、当該取締役が当会社を代表する。</t>
        </is>
      </c>
    </row>
    <row r="47">
      <c r="B47" s="27" t="inlineStr">
        <is>
          <t>第17条（取締役の報酬等）</t>
        </is>
      </c>
    </row>
    <row r="48" ht="32" customHeight="1">
      <c r="B48" s="28" t="inlineStr">
        <is>
          <t xml:space="preserve">　取締役の報酬、賞与その他の職務執行の対価として当会社から受ける財産上の利益は、株主総会の決議によって定める。</t>
        </is>
      </c>
    </row>
    <row r="49" ht="26" customHeight="1">
      <c r="B49" s="26" t="inlineStr">
        <is>
          <t>第5章　計　算</t>
        </is>
      </c>
    </row>
    <row r="50">
      <c r="B50" s="27" t="inlineStr">
        <is>
          <t>第18条（事業年度）</t>
        </is>
      </c>
    </row>
    <row r="51">
      <c r="B51" s="28">
        <f>"　当会社の事業年度は、毎年"&amp;(MOD(入力!$C$11,12)+1)&amp;"月1日から"&amp;IF(入力!$C$11=12,"同年","翌年")&amp;入力!$C$11&amp;"月末日までの年1期とする。"</f>
        <v/>
      </c>
    </row>
    <row r="52">
      <c r="B52" s="27" t="inlineStr">
        <is>
          <t>第19条（剰余金の配当）</t>
        </is>
      </c>
    </row>
    <row r="53" ht="32" customHeight="1">
      <c r="B53" s="28" t="inlineStr">
        <is>
          <t xml:space="preserve">　剰余金の配当は、毎事業年度末日現在の最終の株主名簿に記載又は記録された株主又は登録株式質権者に対して行う。</t>
        </is>
      </c>
    </row>
    <row r="54" ht="26" customHeight="1">
      <c r="B54" s="26" t="inlineStr">
        <is>
          <t>第6章　附　則</t>
        </is>
      </c>
    </row>
    <row r="55">
      <c r="B55" s="27" t="inlineStr">
        <is>
          <t>第20条（設立に際して出資される財産の価額及び成立後の資本金の額）</t>
        </is>
      </c>
    </row>
    <row r="56" ht="46" customHeight="1">
      <c r="B56" s="28">
        <f>"　当会社の設立に際して出資される財産の価額は、金"&amp;TEXT(入力!$C$52,"#,##0")&amp;"円とする。"&amp;CHAR(10)&amp;"2　当会社の成立後の資本金の額は、金"&amp;TEXT(入力!$C$52,"#,##0")&amp;"円とする。"</f>
        <v/>
      </c>
    </row>
    <row r="57">
      <c r="B57" s="27" t="inlineStr">
        <is>
          <t>第21条（最初の事業年度）</t>
        </is>
      </c>
    </row>
    <row r="58">
      <c r="B58" s="28">
        <f>"　当会社の最初の事業年度は、当会社成立の日から"&amp;TEXT(入力!$C$55,"yyyy年m月d日")&amp;"までとする。"</f>
        <v/>
      </c>
    </row>
    <row r="59">
      <c r="B59" s="27" t="inlineStr">
        <is>
          <t>第22条（設立時取締役等）</t>
        </is>
      </c>
    </row>
    <row r="60">
      <c r="B60" s="28" t="inlineStr">
        <is>
          <t xml:space="preserve">　当会社の設立時取締役及び設立時代表取締役は、次のとおりとする。</t>
        </is>
      </c>
    </row>
    <row r="61">
      <c r="B61" s="28">
        <f>IF(入力!$B$36="","","　　設立時取締役　　"&amp;入力!$B$36)</f>
        <v/>
      </c>
    </row>
    <row r="62">
      <c r="B62" s="28">
        <f>IF(入力!$B$37="","","　　設立時取締役　　"&amp;入力!$B$37)</f>
        <v/>
      </c>
    </row>
    <row r="63">
      <c r="B63" s="28">
        <f>IF(入力!$B$38="","","　　設立時取締役　　"&amp;入力!$B$38)</f>
        <v/>
      </c>
    </row>
    <row r="64">
      <c r="B64" s="28">
        <f>"　　設立時代表取締役　　"&amp;入力!$C$41&amp;"　"&amp;入力!$C$40</f>
        <v/>
      </c>
    </row>
    <row r="65">
      <c r="B65" s="27" t="inlineStr">
        <is>
          <t>第23条（発起人の氏名ほか）</t>
        </is>
      </c>
    </row>
    <row r="66" ht="32" customHeight="1">
      <c r="B66" s="28" t="inlineStr">
        <is>
          <t xml:space="preserve">　発起人の氏名及び住所並びに発起人が設立に際して割当てを受ける株式数及びその払込金額は、次のとおりである。</t>
        </is>
      </c>
    </row>
    <row r="67" ht="30" customHeight="1">
      <c r="B67" s="28">
        <f>IF(入力!$D$30&gt;0,"　　"&amp;入力!$C$30&amp;"　発起人　"&amp;入力!$B$30&amp;"　普通株式"&amp;TEXT(入力!$D$30,"#,##0")&amp;"株　金"&amp;TEXT(入力!$D$30*入力!$C$24,"#,##0")&amp;"円","")</f>
        <v/>
      </c>
    </row>
    <row r="68" ht="30" customHeight="1">
      <c r="B68" s="28">
        <f>IF(入力!$D$31&gt;0,"　　"&amp;入力!$C$31&amp;"　発起人　"&amp;入力!$B$31&amp;"　普通株式"&amp;TEXT(入力!$D$31,"#,##0")&amp;"株　金"&amp;TEXT(入力!$D$31*入力!$C$24,"#,##0")&amp;"円","")</f>
        <v/>
      </c>
    </row>
    <row r="69" ht="30" customHeight="1">
      <c r="B69" s="28">
        <f>IF(入力!$D$32&gt;0,"　　"&amp;入力!$C$32&amp;"　発起人　"&amp;入力!$B$32&amp;"　普通株式"&amp;TEXT(入力!$D$32,"#,##0")&amp;"株　金"&amp;TEXT(入力!$D$32*入力!$C$24,"#,##0")&amp;"円","")</f>
        <v/>
      </c>
    </row>
    <row r="70">
      <c r="B70" s="27" t="inlineStr">
        <is>
          <t>第24条（法令の準拠）</t>
        </is>
      </c>
    </row>
    <row r="71">
      <c r="B71" s="28" t="inlineStr">
        <is>
          <t xml:space="preserve">　この定款に規定のない事項は、すべて会社法その他の法令の定めるところによる。</t>
        </is>
      </c>
    </row>
    <row r="73" ht="30" customHeight="1">
      <c r="B73" s="28">
        <f>"　以上、"&amp;入力!$C$7&amp;"設立のため、この定款を作成し、発起人が次に記名押印する。"</f>
        <v/>
      </c>
    </row>
    <row r="75">
      <c r="B75" s="28">
        <f>"　"&amp;TEXT(入力!$C$44,"yyyy年m月d日")</f>
        <v/>
      </c>
    </row>
    <row r="77">
      <c r="B77" s="29">
        <f>IF(入力!$D$30&gt;0,"発起人　"&amp;入力!$B$30&amp;"　　　㊞","")</f>
        <v/>
      </c>
    </row>
    <row r="78">
      <c r="B78" s="29">
        <f>IF(入力!$D$31&gt;0,"発起人　"&amp;入力!$B$31&amp;"　　　㊞","")</f>
        <v/>
      </c>
    </row>
    <row r="79">
      <c r="B79" s="29">
        <f>IF(入力!$D$32&gt;0,"発起人　"&amp;入力!$B$32&amp;"　　　㊞","")</f>
        <v/>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xl/worksheets/sheet4.xml><?xml version="1.0" encoding="utf-8"?>
<worksheet xmlns="http://schemas.openxmlformats.org/spreadsheetml/2006/main">
  <sheetPr>
    <tabColor rgb="006B2133"/>
    <outlinePr summaryBelow="1" summaryRight="1"/>
    <pageSetUpPr fitToPage="1"/>
  </sheetPr>
  <dimension ref="B1:B16"/>
  <sheetViews>
    <sheetView showGridLines="0" workbookViewId="0">
      <selection activeCell="A1" sqref="A1"/>
    </sheetView>
  </sheetViews>
  <sheetFormatPr baseColWidth="8" defaultRowHeight="15"/>
  <cols>
    <col width="2" customWidth="1" min="1" max="1"/>
    <col width="88" customWidth="1" min="2" max="2"/>
  </cols>
  <sheetData>
    <row r="1" ht="40" customHeight="1">
      <c r="B1" s="25" t="inlineStr">
        <is>
          <t>発起人決定書</t>
        </is>
      </c>
    </row>
    <row r="3" ht="32" customHeight="1">
      <c r="B3" s="28">
        <f>"　"&amp;TEXT(入力!$C$44,"yyyy年m月d日")&amp;"、"&amp;入力!$C$7&amp;"設立事務所において、発起人全員の同意をもって、次の事項を決定した。"</f>
        <v/>
      </c>
    </row>
    <row r="5">
      <c r="B5" s="27" t="inlineStr">
        <is>
          <t>1．本店所在場所</t>
        </is>
      </c>
    </row>
    <row r="6">
      <c r="B6" s="28">
        <f>"　　"&amp;入力!$C$9</f>
        <v/>
      </c>
    </row>
    <row r="8">
      <c r="B8" s="28" t="inlineStr">
        <is>
          <t xml:space="preserve">　上記決定事項を証するため、発起人全員が次に記名押印する。</t>
        </is>
      </c>
    </row>
    <row r="10">
      <c r="B10" s="28">
        <f>"　"&amp;TEXT(入力!$C$44,"yyyy年m月d日")</f>
        <v/>
      </c>
    </row>
    <row r="12">
      <c r="B12" s="28">
        <f>"　"&amp;入力!$C$7</f>
        <v/>
      </c>
    </row>
    <row r="14">
      <c r="B14" s="29">
        <f>IF(入力!$D$30&gt;0,"発起人　"&amp;入力!$B$30&amp;"　　　㊞","")</f>
        <v/>
      </c>
    </row>
    <row r="15">
      <c r="B15" s="29">
        <f>IF(入力!$D$31&gt;0,"発起人　"&amp;入力!$B$31&amp;"　　　㊞","")</f>
        <v/>
      </c>
    </row>
    <row r="16">
      <c r="B16" s="29">
        <f>IF(入力!$D$32&gt;0,"発起人　"&amp;入力!$B$32&amp;"　　　㊞","")</f>
        <v/>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xl/worksheets/sheet5.xml><?xml version="1.0" encoding="utf-8"?>
<worksheet xmlns="http://schemas.openxmlformats.org/spreadsheetml/2006/main">
  <sheetPr>
    <tabColor rgb="006B2133"/>
    <outlinePr summaryBelow="1" summaryRight="1"/>
    <pageSetUpPr fitToPage="1"/>
  </sheetPr>
  <dimension ref="B1:B50"/>
  <sheetViews>
    <sheetView showGridLines="0" workbookViewId="0">
      <selection activeCell="A1" sqref="A1"/>
    </sheetView>
  </sheetViews>
  <sheetFormatPr baseColWidth="8" defaultRowHeight="15"/>
  <cols>
    <col width="2" customWidth="1" min="1" max="1"/>
    <col width="88" customWidth="1" min="2" max="2"/>
  </cols>
  <sheetData>
    <row r="1" ht="40" customHeight="1">
      <c r="B1" s="25">
        <f>IF(入力!$B$36="","","就任承諾書")</f>
        <v/>
      </c>
    </row>
    <row r="3" ht="32" customHeight="1">
      <c r="B3" s="28">
        <f>IF(入力!$B$36="","","　私は、"&amp;TEXT(入力!$C$44,"yyyy年m月d日")&amp;"、貴社の設立時取締役に選任されたので、その就任を承諾します。")</f>
        <v/>
      </c>
    </row>
    <row r="5">
      <c r="B5" s="28">
        <f>IF(入力!$B$36="","","　"&amp;TEXT(入力!$C$44,"yyyy年m月d日"))</f>
        <v/>
      </c>
    </row>
    <row r="7">
      <c r="B7" s="28">
        <f>IF(入力!$B$36="","","　住所　"&amp;入力!$C$36)</f>
        <v/>
      </c>
    </row>
    <row r="8">
      <c r="B8" s="28">
        <f>IF(入力!$B$36="","","　氏名　"&amp;入力!$B$36&amp;"　　　㊞")</f>
        <v/>
      </c>
    </row>
    <row r="10">
      <c r="B10" s="28">
        <f>IF(入力!$B$36="","",入力!$C$7&amp;"　御中")</f>
        <v/>
      </c>
    </row>
    <row r="15" ht="40" customHeight="1">
      <c r="B15" s="25">
        <f>IF(入力!$B$37="","","就任承諾書")</f>
        <v/>
      </c>
    </row>
    <row r="17" ht="32" customHeight="1">
      <c r="B17" s="28">
        <f>IF(入力!$B$37="","","　私は、"&amp;TEXT(入力!$C$44,"yyyy年m月d日")&amp;"、貴社の設立時取締役に選任されたので、その就任を承諾します。")</f>
        <v/>
      </c>
    </row>
    <row r="19">
      <c r="B19" s="28">
        <f>IF(入力!$B$37="","","　"&amp;TEXT(入力!$C$44,"yyyy年m月d日"))</f>
        <v/>
      </c>
    </row>
    <row r="21">
      <c r="B21" s="28">
        <f>IF(入力!$B$37="","","　住所　"&amp;入力!$C$37)</f>
        <v/>
      </c>
    </row>
    <row r="22">
      <c r="B22" s="28">
        <f>IF(入力!$B$37="","","　氏名　"&amp;入力!$B$37&amp;"　　　㊞")</f>
        <v/>
      </c>
    </row>
    <row r="24">
      <c r="B24" s="28">
        <f>IF(入力!$B$37="","",入力!$C$7&amp;"　御中")</f>
        <v/>
      </c>
    </row>
    <row r="29" ht="40" customHeight="1">
      <c r="B29" s="25">
        <f>IF(入力!$B$38="","","就任承諾書")</f>
        <v/>
      </c>
    </row>
    <row r="31" ht="32" customHeight="1">
      <c r="B31" s="28">
        <f>IF(入力!$B$38="","","　私は、"&amp;TEXT(入力!$C$44,"yyyy年m月d日")&amp;"、貴社の設立時取締役に選任されたので、その就任を承諾します。")</f>
        <v/>
      </c>
    </row>
    <row r="33">
      <c r="B33" s="28">
        <f>IF(入力!$B$38="","","　"&amp;TEXT(入力!$C$44,"yyyy年m月d日"))</f>
        <v/>
      </c>
    </row>
    <row r="35">
      <c r="B35" s="28">
        <f>IF(入力!$B$38="","","　住所　"&amp;入力!$C$38)</f>
        <v/>
      </c>
    </row>
    <row r="36">
      <c r="B36" s="28">
        <f>IF(入力!$B$38="","","　氏名　"&amp;入力!$B$38&amp;"　　　㊞")</f>
        <v/>
      </c>
    </row>
    <row r="38">
      <c r="B38" s="28">
        <f>IF(入力!$B$38="","",入力!$C$7&amp;"　御中")</f>
        <v/>
      </c>
    </row>
    <row r="43" ht="40" customHeight="1">
      <c r="B43" s="25">
        <f>IF(入力!$C$54&gt;1,"就任承諾書（代表取締役）","")</f>
        <v/>
      </c>
    </row>
    <row r="45" ht="32" customHeight="1">
      <c r="B45" s="28">
        <f>IF(入力!$C$54&gt;1,"　私は、"&amp;TEXT(入力!$C$44,"yyyy年m月d日")&amp;"、貴社の設立時代表取締役に選定されたので、その就任を承諾します。","")</f>
        <v/>
      </c>
    </row>
    <row r="47">
      <c r="B47" s="28">
        <f>IF(入力!$C$54&gt;1,"　住所　"&amp;入力!$C$41,"")</f>
        <v/>
      </c>
    </row>
    <row r="48">
      <c r="B48" s="28">
        <f>IF(入力!$C$54&gt;1,"　氏名　"&amp;入力!$C$40&amp;"　　　㊞","")</f>
        <v/>
      </c>
    </row>
    <row r="50">
      <c r="B50" s="28">
        <f>IF(入力!$C$54&gt;1,入力!$C$7&amp;"　御中","")</f>
        <v/>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xl/worksheets/sheet6.xml><?xml version="1.0" encoding="utf-8"?>
<worksheet xmlns="http://schemas.openxmlformats.org/spreadsheetml/2006/main">
  <sheetPr>
    <tabColor rgb="006B2133"/>
    <outlinePr summaryBelow="1" summaryRight="1"/>
    <pageSetUpPr fitToPage="1"/>
  </sheetPr>
  <dimension ref="B1:B15"/>
  <sheetViews>
    <sheetView showGridLines="0" workbookViewId="0">
      <selection activeCell="A1" sqref="A1"/>
    </sheetView>
  </sheetViews>
  <sheetFormatPr baseColWidth="8" defaultRowHeight="15"/>
  <cols>
    <col width="2" customWidth="1" min="1" max="1"/>
    <col width="88" customWidth="1" min="2" max="2"/>
  </cols>
  <sheetData>
    <row r="1" ht="40" customHeight="1">
      <c r="B1" s="25" t="inlineStr">
        <is>
          <t>証　明　書</t>
        </is>
      </c>
    </row>
    <row r="3" ht="32" customHeight="1">
      <c r="B3" s="28" t="inlineStr">
        <is>
          <t xml:space="preserve">　当会社の設立時発行株式については、以下のとおり、全額の払込みがあったことを証明します。</t>
        </is>
      </c>
    </row>
    <row r="5">
      <c r="B5" s="28">
        <f>"　　設立時発行株式数　　　　"&amp;TEXT(入力!$C$51,"#,##0")&amp;"株"</f>
        <v/>
      </c>
    </row>
    <row r="6">
      <c r="B6" s="28">
        <f>"　　払込みを受けた金額　　　金"&amp;TEXT(入力!$C$52,"#,##0")&amp;"円"</f>
        <v/>
      </c>
    </row>
    <row r="8">
      <c r="B8" s="28">
        <f>"　"&amp;TEXT(入力!$C$45,"yyyy年m月d日")</f>
        <v/>
      </c>
    </row>
    <row r="10">
      <c r="B10" s="28">
        <f>"　"&amp;入力!$C$9</f>
        <v/>
      </c>
    </row>
    <row r="11">
      <c r="B11" s="28">
        <f>"　"&amp;入力!$C$7</f>
        <v/>
      </c>
    </row>
    <row r="12">
      <c r="B12" s="28">
        <f>"　設立時代表取締役　"&amp;入力!$C$40&amp;"　　　㊞"</f>
        <v/>
      </c>
    </row>
    <row r="15" ht="32" customHeight="1">
      <c r="B15" s="28" t="inlineStr">
        <is>
          <t>※この証明書に、預金通帳の表紙・表紙裏・払込みが記載されたページのコピーを合わせてとじ、契印します。</t>
        </is>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xl/worksheets/sheet7.xml><?xml version="1.0" encoding="utf-8"?>
<worksheet xmlns="http://schemas.openxmlformats.org/spreadsheetml/2006/main">
  <sheetPr>
    <tabColor rgb="006B2133"/>
    <outlinePr summaryBelow="1" summaryRight="1"/>
    <pageSetUpPr fitToPage="1"/>
  </sheetPr>
  <dimension ref="B1:B30"/>
  <sheetViews>
    <sheetView showGridLines="0" workbookViewId="0">
      <selection activeCell="A1" sqref="A1"/>
    </sheetView>
  </sheetViews>
  <sheetFormatPr baseColWidth="8" defaultRowHeight="15"/>
  <cols>
    <col width="2" customWidth="1" min="1" max="1"/>
    <col width="88" customWidth="1" min="2" max="2"/>
  </cols>
  <sheetData>
    <row r="1" ht="40" customHeight="1">
      <c r="B1" s="25" t="inlineStr">
        <is>
          <t>株式会社設立登記申請書</t>
        </is>
      </c>
    </row>
    <row r="3">
      <c r="B3" s="28">
        <f>"1．商号　　　　　"&amp;入力!$C$7</f>
        <v/>
      </c>
    </row>
    <row r="4">
      <c r="B4" s="28">
        <f>"1．本店　　　　　"&amp;入力!$C$9</f>
        <v/>
      </c>
    </row>
    <row r="5">
      <c r="B5" s="28">
        <f>"1．登記の事由　　　"&amp;TEXT(入力!$C$46,"yyyy年m月d日")&amp;"発起設立の手続終了"</f>
        <v/>
      </c>
    </row>
    <row r="6">
      <c r="B6" s="28" t="inlineStr">
        <is>
          <t>1．登記すべき事項　別紙のとおり</t>
        </is>
      </c>
    </row>
    <row r="7">
      <c r="B7" s="28">
        <f>"1．課税標準金額　　金"&amp;TEXT(入力!$C$52,"#,##0")&amp;"円"</f>
        <v/>
      </c>
    </row>
    <row r="8">
      <c r="B8" s="28">
        <f>"1．登録免許税　　　金"&amp;TEXT(入力!$C$53,"#,##0")&amp;"円"</f>
        <v/>
      </c>
    </row>
    <row r="9">
      <c r="B9" s="28" t="inlineStr">
        <is>
          <t>1．添付書類</t>
        </is>
      </c>
    </row>
    <row r="10">
      <c r="B10" s="28" t="inlineStr">
        <is>
          <t xml:space="preserve">　　定款　　　　　　　　　　　　　　　　1通</t>
        </is>
      </c>
    </row>
    <row r="11">
      <c r="B11" s="28" t="inlineStr">
        <is>
          <t xml:space="preserve">　　発起人の決定書　　　　　　　　　　　1通</t>
        </is>
      </c>
    </row>
    <row r="12">
      <c r="B12" s="28">
        <f>"　　設立時取締役の就任承諾書　　　　　　"&amp;入力!$C$54&amp;"通"</f>
        <v/>
      </c>
    </row>
    <row r="13">
      <c r="B13" s="28">
        <f>IF(入力!$C$54&gt;1,"　　設立時代表取締役の就任承諾書　　　　1通","")</f>
        <v/>
      </c>
    </row>
    <row r="14">
      <c r="B14" s="28">
        <f>"　　印鑑証明書　　　　　　　　　　　　　"&amp;入力!$C$54&amp;"通"</f>
        <v/>
      </c>
    </row>
    <row r="15">
      <c r="B15" s="28" t="inlineStr">
        <is>
          <t xml:space="preserve">　　払込みがあったことを証する書面　　　1通</t>
        </is>
      </c>
    </row>
    <row r="17">
      <c r="B17" s="28" t="inlineStr">
        <is>
          <t xml:space="preserve">　上記のとおり登記の申請をします。</t>
        </is>
      </c>
    </row>
    <row r="19">
      <c r="B19" s="28">
        <f>"　"&amp;TEXT(入力!$C$46,"yyyy年m月d日")</f>
        <v/>
      </c>
    </row>
    <row r="21">
      <c r="B21" s="28">
        <f>"　"&amp;入力!$C$9</f>
        <v/>
      </c>
    </row>
    <row r="22">
      <c r="B22" s="28">
        <f>"　申請人　"&amp;入力!$C$7</f>
        <v/>
      </c>
    </row>
    <row r="23">
      <c r="B23" s="28">
        <f>"　"&amp;入力!$C$41</f>
        <v/>
      </c>
    </row>
    <row r="24">
      <c r="B24" s="28">
        <f>"　代表取締役　"&amp;入力!$C$40&amp;"　　　㊞"</f>
        <v/>
      </c>
    </row>
    <row r="25">
      <c r="B25" s="28">
        <f>"　連絡先の電話番号　"&amp;入力!$C$48</f>
        <v/>
      </c>
    </row>
    <row r="27">
      <c r="B27" s="28">
        <f>"　"&amp;入力!$C$47&amp;"　御中"</f>
        <v/>
      </c>
    </row>
    <row r="30" ht="32" customHeight="1">
      <c r="B30" s="28" t="inlineStr">
        <is>
          <t>※代表取締役の印は、法務局に届け出る会社の実印を押します。登録免許税は収入印紙を台紙に貼って添付します。</t>
        </is>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xl/worksheets/sheet8.xml><?xml version="1.0" encoding="utf-8"?>
<worksheet xmlns="http://schemas.openxmlformats.org/spreadsheetml/2006/main">
  <sheetPr>
    <tabColor rgb="006B2133"/>
    <outlinePr summaryBelow="1" summaryRight="1"/>
    <pageSetUpPr fitToPage="1"/>
  </sheetPr>
  <dimension ref="B1:B25"/>
  <sheetViews>
    <sheetView showGridLines="0" workbookViewId="0">
      <selection activeCell="A1" sqref="A1"/>
    </sheetView>
  </sheetViews>
  <sheetFormatPr baseColWidth="8" defaultRowHeight="15"/>
  <cols>
    <col width="2" customWidth="1" min="1" max="1"/>
    <col width="88" customWidth="1" min="2" max="2"/>
  </cols>
  <sheetData>
    <row r="1" ht="40" customHeight="1">
      <c r="B1" s="25" t="inlineStr">
        <is>
          <t>登記すべき事項（別紙）</t>
        </is>
      </c>
    </row>
    <row r="3">
      <c r="B3" s="28">
        <f>"「商号」"&amp;入力!$C$7</f>
        <v/>
      </c>
    </row>
    <row r="4">
      <c r="B4" s="28">
        <f>"「本店」"&amp;入力!$C$9</f>
        <v/>
      </c>
    </row>
    <row r="5">
      <c r="B5" s="28">
        <f>"「公告をする方法」"&amp;IF(入力!$C$10="電子公告","電子公告により行う。","官報に掲載してする。")</f>
        <v/>
      </c>
    </row>
    <row r="6">
      <c r="B6" s="28" t="inlineStr">
        <is>
          <t>「目的」</t>
        </is>
      </c>
    </row>
    <row r="7">
      <c r="B7" s="28">
        <f>IF(入力!$C$14="","",(COUNTIF(入力!$C$14:C14,"?*"))&amp;"．"&amp;入力!$C$14)</f>
        <v/>
      </c>
    </row>
    <row r="8">
      <c r="B8" s="28">
        <f>IF(入力!$C$15="","",(COUNTIF(入力!$C$14:C15,"?*"))&amp;"．"&amp;入力!$C$15)</f>
        <v/>
      </c>
    </row>
    <row r="9">
      <c r="B9" s="28">
        <f>IF(入力!$C$16="","",(COUNTIF(入力!$C$14:C16,"?*"))&amp;"．"&amp;入力!$C$16)</f>
        <v/>
      </c>
    </row>
    <row r="10">
      <c r="B10" s="28">
        <f>IF(入力!$C$17="","",(COUNTIF(入力!$C$14:C17,"?*"))&amp;"．"&amp;入力!$C$17)</f>
        <v/>
      </c>
    </row>
    <row r="11">
      <c r="B11" s="28">
        <f>IF(入力!$C$18="","",(COUNTIF(入力!$C$14:C18,"?*"))&amp;"．"&amp;入力!$C$18)</f>
        <v/>
      </c>
    </row>
    <row r="12">
      <c r="B12" s="28">
        <f>IF(入力!$C$19="","",(COUNTIF(入力!$C$14:C19,"?*"))&amp;"．"&amp;入力!$C$19)</f>
        <v/>
      </c>
    </row>
    <row r="13">
      <c r="B13" s="28">
        <f>IF(入力!$C$20="","",(COUNTIF(入力!$C$14:C20,"?*"))&amp;"．"&amp;入力!$C$20)</f>
        <v/>
      </c>
    </row>
    <row r="14">
      <c r="B14" s="28">
        <f>IF(入力!$C$21="","",(COUNTIF(入力!$C$14:C21,"?*"))&amp;"．"&amp;入力!$C$21)</f>
        <v/>
      </c>
    </row>
    <row r="15">
      <c r="B15" s="28">
        <f>"「発行可能株式総数」"&amp;TEXT(入力!$C$25,"#,##0")&amp;"株"</f>
        <v/>
      </c>
    </row>
    <row r="16">
      <c r="B16" s="28">
        <f>"「発行済株式の総数」"&amp;TEXT(入力!$C$51,"#,##0")&amp;"株"</f>
        <v/>
      </c>
    </row>
    <row r="17">
      <c r="B17" s="28">
        <f>"「資本金の額」金"&amp;TEXT(入力!$C$52,"#,##0")&amp;"円"</f>
        <v/>
      </c>
    </row>
    <row r="18">
      <c r="B18" s="28" t="inlineStr">
        <is>
          <t>「株式の譲渡制限に関する規定」</t>
        </is>
      </c>
    </row>
    <row r="19">
      <c r="B19" s="28" t="inlineStr">
        <is>
          <t>当会社の株式を譲渡により取得するには、株主総会の承認を受けなければならない。</t>
        </is>
      </c>
    </row>
    <row r="20">
      <c r="B20" s="28" t="inlineStr">
        <is>
          <t>「役員に関する事項」</t>
        </is>
      </c>
    </row>
    <row r="21">
      <c r="B21" s="28">
        <f>IF(入力!$B$36="","","「資格」取締役　「氏名」"&amp;入力!$B$36)</f>
        <v/>
      </c>
    </row>
    <row r="22">
      <c r="B22" s="28">
        <f>IF(入力!$B$37="","","「資格」取締役　「氏名」"&amp;入力!$B$37)</f>
        <v/>
      </c>
    </row>
    <row r="23">
      <c r="B23" s="28">
        <f>IF(入力!$B$38="","","「資格」取締役　「氏名」"&amp;入力!$B$38)</f>
        <v/>
      </c>
    </row>
    <row r="24">
      <c r="B24" s="28">
        <f>"「資格」代表取締役　「住所」"&amp;入力!$C$41&amp;"　「氏名」"&amp;入力!$C$40</f>
        <v/>
      </c>
    </row>
    <row r="25">
      <c r="B25" s="28" t="inlineStr">
        <is>
          <t>「登記記録に関する事項」設立</t>
        </is>
      </c>
    </row>
  </sheetData>
  <sheetProtection selectLockedCells="0" selectUnlockedCells="0" sheet="1" objects="0" insertRows="1" insertHyperlinks="1" autoFilter="1" scenarios="0" formatColumns="1" deleteColumns="1" insertColumns="1" pivotTables="1" deleteRows="1" formatCells="1" formatRows="1" sort="1"/>
  <pageMargins left="0.8" right="0.8" top="0.9" bottom="0.8"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2026-10-15T17:00:04Z</dcterms:created>
  <dcterms:modified xmlns:dcterms="http://purl.org/dc/terms/" xmlns:xsi="http://www.w3.org/2001/XMLSchema-instance" xsi:type="dcterms:W3CDTF">2026-10-15T17:00:04Z</dcterms:modified>
</cp:coreProperties>
</file>